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5" yWindow="-60" windowWidth="21840" windowHeight="6060" tabRatio="90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calcChain.xml><?xml version="1.0" encoding="utf-8"?>
<calcChain xmlns="http://schemas.openxmlformats.org/spreadsheetml/2006/main">
  <c r="AF24" i="1"/>
  <c r="AG24" s="1"/>
  <c r="AD24"/>
  <c r="AC24"/>
  <c r="AB24"/>
  <c r="AG23"/>
  <c r="AG22"/>
  <c r="AG21"/>
  <c r="AG20"/>
  <c r="AG19"/>
  <c r="AF23"/>
  <c r="AD23"/>
  <c r="AC23"/>
  <c r="AB23"/>
  <c r="AF22"/>
  <c r="AD22"/>
  <c r="AC22"/>
  <c r="AB22"/>
  <c r="AF21"/>
  <c r="AF20"/>
  <c r="AD21"/>
  <c r="AC21"/>
  <c r="AB21"/>
  <c r="AD20"/>
  <c r="AC20"/>
  <c r="AB20"/>
  <c r="AF19" l="1"/>
  <c r="AD19"/>
  <c r="AC19"/>
  <c r="AB19"/>
  <c r="J14" i="10"/>
  <c r="G14"/>
  <c r="K14" s="1"/>
  <c r="F14"/>
  <c r="A14"/>
  <c r="A14" i="8"/>
  <c r="AG18" i="1"/>
  <c r="AF18"/>
  <c r="AD18"/>
  <c r="AC18"/>
  <c r="AB18"/>
  <c r="AF17" l="1"/>
  <c r="AG17" s="1"/>
  <c r="AD17"/>
  <c r="AC17"/>
  <c r="AB17"/>
  <c r="V17"/>
  <c r="A13" i="8"/>
  <c r="J13" i="10"/>
  <c r="G13"/>
  <c r="K13" s="1"/>
  <c r="F13"/>
  <c r="A13"/>
  <c r="J13" i="11"/>
  <c r="H13"/>
  <c r="A13"/>
  <c r="J12"/>
  <c r="H12"/>
  <c r="A12"/>
  <c r="K12" i="10"/>
  <c r="J12"/>
  <c r="G12"/>
  <c r="F12"/>
  <c r="A12"/>
  <c r="A12" i="8"/>
  <c r="AF16" i="1" l="1"/>
  <c r="AG16" s="1"/>
  <c r="AD16"/>
  <c r="AC16"/>
  <c r="AB16"/>
  <c r="V16"/>
  <c r="H11" i="11"/>
  <c r="A11"/>
  <c r="K11" i="10"/>
  <c r="J11"/>
  <c r="G11"/>
  <c r="F11"/>
  <c r="A11" i="8"/>
  <c r="AD15" i="1"/>
  <c r="V15"/>
  <c r="AF15"/>
  <c r="AG15"/>
  <c r="A10" i="11"/>
  <c r="K10" i="10"/>
  <c r="J10"/>
  <c r="G10"/>
  <c r="F10"/>
  <c r="A10" i="8"/>
  <c r="AC10" i="1"/>
  <c r="AC11" s="1"/>
  <c r="AC12" s="1"/>
  <c r="AC13" s="1"/>
  <c r="AC14" s="1"/>
  <c r="AC15" s="1"/>
  <c r="AD9"/>
  <c r="AD10" s="1"/>
  <c r="AD11" s="1"/>
  <c r="AD12" s="1"/>
  <c r="AD13" s="1"/>
  <c r="AD14" s="1"/>
  <c r="AC9"/>
  <c r="AB9"/>
  <c r="AB10" s="1"/>
  <c r="AB11" s="1"/>
  <c r="AB12" s="1"/>
  <c r="AB13" s="1"/>
  <c r="AB14" s="1"/>
  <c r="AB15" s="1"/>
  <c r="AF14"/>
  <c r="AG14" s="1"/>
  <c r="A9" i="11"/>
  <c r="K9" i="10"/>
  <c r="J9"/>
  <c r="G9"/>
  <c r="F9"/>
  <c r="A9" i="8"/>
  <c r="AF13" i="1"/>
  <c r="AG13" s="1"/>
  <c r="K8" i="10"/>
  <c r="J8"/>
  <c r="G8"/>
  <c r="F8"/>
  <c r="AF12" i="1"/>
  <c r="AG12"/>
  <c r="H7" i="11"/>
  <c r="H6"/>
  <c r="F6" i="10"/>
  <c r="F7" s="1"/>
  <c r="J6" i="11"/>
  <c r="J7"/>
  <c r="A6" i="10"/>
  <c r="A7" s="1"/>
  <c r="A8" s="1"/>
  <c r="A9" s="1"/>
  <c r="A10" s="1"/>
  <c r="A11" s="1"/>
  <c r="A5"/>
  <c r="A7" i="8"/>
  <c r="A8" s="1"/>
  <c r="A6"/>
  <c r="A5"/>
  <c r="A7" i="11"/>
  <c r="A8" s="1"/>
  <c r="AF11" i="1" l="1"/>
  <c r="AG11" s="1"/>
  <c r="A6" i="11"/>
  <c r="A5"/>
  <c r="AG10" i="1"/>
  <c r="AF10"/>
</calcChain>
</file>

<file path=xl/sharedStrings.xml><?xml version="1.0" encoding="utf-8"?>
<sst xmlns="http://schemas.openxmlformats.org/spreadsheetml/2006/main" count="744" uniqueCount="218">
  <si>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</si>
  <si>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</si>
  <si>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</si>
  <si>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</si>
  <si>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</si>
  <si>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</si>
  <si>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</si>
  <si>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</si>
  <si>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</si>
  <si>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</si>
  <si>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</si>
  <si>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</si>
  <si>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</si>
  <si>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</si>
  <si>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</si>
  <si>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</si>
  <si>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</si>
  <si>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</si>
  <si>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</si>
  <si>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</si>
  <si>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</si>
  <si>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</si>
  <si>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</si>
  <si>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</si>
  <si>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</si>
  <si>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</si>
  <si>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</si>
  <si>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</si>
  <si>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</si>
  <si>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</si>
  <si>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</si>
  <si>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</si>
  <si>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</si>
  <si>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</si>
  <si>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</si>
  <si>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</si>
  <si>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</si>
  <si>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</si>
  <si>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</si>
  <si>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</si>
  <si>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</si>
  <si>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</si>
  <si>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</si>
  <si>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</si>
  <si>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</si>
  <si>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</si>
  <si>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</si>
  <si>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</si>
  <si>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</si>
  <si>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</si>
  <si>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</si>
  <si>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</si>
  <si>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</si>
  <si>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</si>
  <si>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</si>
  <si>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</si>
  <si>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</si>
  <si>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</si>
  <si>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</si>
  <si>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</si>
  <si>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</si>
  <si>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</si>
  <si>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</si>
  <si>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</si>
  <si>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</si>
  <si>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</si>
  <si>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</si>
  <si>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</si>
  <si>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</si>
  <si>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</si>
  <si>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</si>
  <si>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</si>
  <si>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</si>
  <si>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</si>
  <si>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</si>
  <si>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</si>
  <si>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</si>
  <si>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</si>
  <si>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</si>
  <si>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</si>
  <si>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</si>
  <si>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</si>
  <si>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</si>
  <si>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</si>
  <si>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</si>
  <si>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</si>
  <si>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</si>
  <si>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</si>
  <si>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</si>
  <si>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</si>
  <si>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</si>
  <si>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</si>
  <si>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</si>
  <si>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</si>
  <si>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</si>
  <si>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</si>
  <si>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</si>
  <si>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</si>
  <si>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</si>
  <si>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</si>
  <si>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</si>
  <si>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</si>
  <si>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</si>
  <si>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</si>
  <si>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</si>
  <si>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</si>
  <si>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</si>
  <si>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</si>
  <si>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</si>
  <si>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</si>
  <si>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</si>
  <si>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</si>
  <si>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</si>
  <si>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</si>
  <si>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</si>
  <si>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</si>
  <si>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</si>
  <si>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</si>
  <si>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</si>
  <si>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</si>
  <si>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</si>
  <si>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</si>
  <si>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</si>
  <si>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</si>
  <si>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</si>
  <si>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</si>
  <si>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</si>
  <si>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</si>
  <si>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</si>
  <si>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</si>
  <si>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</si>
  <si>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</si>
  <si>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</si>
  <si>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</si>
  <si>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</si>
  <si>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</si>
  <si>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</si>
  <si>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</si>
  <si>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</si>
  <si>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</si>
  <si>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</si>
  <si>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</si>
  <si>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</si>
  <si>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</si>
  <si>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</si>
  <si>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</si>
  <si>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</si>
  <si>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</si>
  <si>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</si>
  <si>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</si>
  <si>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</si>
  <si>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</si>
  <si>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</si>
  <si>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</si>
  <si>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</si>
  <si>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</si>
  <si>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</si>
  <si>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</si>
  <si>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</si>
  <si>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</si>
  <si>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</si>
  <si>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</si>
  <si>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</si>
  <si>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</si>
  <si>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</si>
  <si>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</si>
  <si>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</si>
  <si>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</si>
  <si>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</si>
  <si>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</si>
  <si>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</si>
  <si>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</si>
  <si>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</si>
  <si>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</si>
  <si>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</si>
  <si>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infomación</t>
  </si>
  <si>
    <t>Dirección de Contabilidad y Finanzas</t>
  </si>
  <si>
    <t>Ninguna</t>
  </si>
  <si>
    <t>No se generó información</t>
  </si>
  <si>
    <t>No se genera de información</t>
  </si>
  <si>
    <t>http://www.tribunalqro.gob.mx/</t>
  </si>
  <si>
    <t>Secretaria de Acuerdos del Pleno del Tribunal Superior de Justicia, del Consejo de la Judicatura y de Presidencia</t>
  </si>
  <si>
    <t>Publicaciones oficiales para difusión e información</t>
  </si>
  <si>
    <t>Centimetro</t>
  </si>
  <si>
    <t>Convocatoria</t>
  </si>
  <si>
    <t>Integrar lista de peritos 2019</t>
  </si>
  <si>
    <t>Convocatoria para integrar lista de peritos 2019</t>
  </si>
  <si>
    <t>Estado de Querétaro</t>
  </si>
  <si>
    <t>Editora Offset Color SA de CV</t>
  </si>
  <si>
    <t>EOC711027AR8</t>
  </si>
  <si>
    <t>Publicación de Convocatoria</t>
  </si>
  <si>
    <t xml:space="preserve">Ley de Adquisiciones, Enajenaciones, Arrendamientos y Contratación de Servicios del Estado de Querétaro </t>
  </si>
  <si>
    <t>Publicaciones Oficiales para Difusión e Información</t>
  </si>
  <si>
    <t>Servicio de Apoyo Administrativo, Traducción, Fotocopiado e Impresión</t>
  </si>
  <si>
    <t>AXAB38229</t>
  </si>
  <si>
    <t>http://www.tribunalqro.gob.mx/transparencia/leeDoc.php?cual=4961&amp;transpliga=1</t>
  </si>
  <si>
    <t>A20587</t>
  </si>
  <si>
    <t>Cía. Periodística del Sol de Querétaro SA de CV</t>
  </si>
  <si>
    <t>PSQ790724C90</t>
  </si>
  <si>
    <t>Lista Preliminar Peritos</t>
  </si>
  <si>
    <t>http://www.tribunalqro.gob.mx/transparencia/leeDoc.php?cual=5669&amp;transpliga=1</t>
  </si>
  <si>
    <t>Destrucción de expedientes</t>
  </si>
  <si>
    <t>Aviso de Destrucción</t>
  </si>
  <si>
    <t>A20840</t>
  </si>
  <si>
    <t>http://www.tribunalqro.gob.mx/transparencia/leeDoc.php?cual=5670&amp;transpliga=1</t>
  </si>
  <si>
    <t>AXAB38719</t>
  </si>
  <si>
    <t>http://www.tribunalqro.gob.mx/transparencia/leeDoc.php?cual=5671&amp;transpliga=1</t>
  </si>
  <si>
    <t>AXAB39015</t>
  </si>
  <si>
    <t>http://www.tribunalqro.gob.mx/transparencia/leeDoc.php?cual=5672&amp;transpliga=1</t>
  </si>
  <si>
    <t>Coordinación de Comunicación Social</t>
  </si>
  <si>
    <t>Difusión de información</t>
  </si>
  <si>
    <t>Condolencia</t>
  </si>
  <si>
    <t>AXAB39674</t>
  </si>
  <si>
    <t>http://www.tribunalqro.gob.mx/transparencia/leeDoc.php?cual=6650&amp;transpliga=1</t>
  </si>
  <si>
    <t>A21410</t>
  </si>
  <si>
    <t>A21411</t>
  </si>
  <si>
    <t>http://www.tribunalqro.gob.mx/transparencia/leeDoc.php?cual=6880&amp;transpliga=1</t>
  </si>
  <si>
    <t>http://www.tribunalqro.gob.mx/transparencia/leeDoc.php?cual=6881&amp;transpliga=1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</si>
</sst>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1" applyAlignment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7" fillId="0" borderId="0" xfId="0" applyFont="1"/>
    <xf numFmtId="164" fontId="7" fillId="0" borderId="0" xfId="0" applyNumberFormat="1" applyFont="1"/>
    <xf numFmtId="14" fontId="7" fillId="0" borderId="0" xfId="0" applyNumberFormat="1" applyFont="1"/>
    <xf numFmtId="0" fontId="0" fillId="0" borderId="0" xfId="0" applyAlignment="1">
      <alignment wrapText="1"/>
    </xf>
    <xf numFmtId="0" fontId="7" fillId="0" borderId="0" xfId="0" applyFont="1" applyFill="1" applyBorder="1"/>
    <xf numFmtId="0" fontId="7" fillId="0" borderId="0" xfId="0" applyFont="1" applyProtection="1"/>
    <xf numFmtId="0" fontId="7" fillId="0" borderId="0" xfId="0" applyFont="1" applyAlignment="1"/>
    <xf numFmtId="0" fontId="3" fillId="0" borderId="0" xfId="0" applyFont="1" applyFill="1" applyBorder="1"/>
    <xf numFmtId="14" fontId="3" fillId="0" borderId="0" xfId="0" applyNumberFormat="1" applyFont="1"/>
    <xf numFmtId="0" fontId="3" fillId="0" borderId="0" xfId="0" applyFont="1"/>
    <xf numFmtId="0" fontId="3" fillId="0" borderId="0" xfId="0" applyFont="1" applyProtection="1"/>
    <xf numFmtId="0" fontId="3" fillId="0" borderId="0" xfId="0" applyFont="1" applyAlignment="1"/>
    <xf numFmtId="0" fontId="2" fillId="0" borderId="0" xfId="0" applyFont="1" applyFill="1" applyBorder="1"/>
    <xf numFmtId="14" fontId="2" fillId="0" borderId="0" xfId="0" applyNumberFormat="1" applyFont="1"/>
    <xf numFmtId="0" fontId="2" fillId="0" borderId="0" xfId="0" applyFont="1" applyProtection="1"/>
    <xf numFmtId="0" fontId="2" fillId="0" borderId="0" xfId="0" applyFont="1"/>
    <xf numFmtId="164" fontId="3" fillId="0" borderId="0" xfId="0" applyNumberFormat="1" applyFont="1"/>
    <xf numFmtId="0" fontId="0" fillId="0" borderId="0" xfId="0"/>
    <xf numFmtId="0" fontId="1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ibunalqro.gob.mx/transparencia/leeDoc.php?cual=6881&amp;transpliga=1" TargetMode="External"/><Relationship Id="rId13" Type="http://schemas.openxmlformats.org/officeDocument/2006/relationships/hyperlink" Target="http://www.tribunalqro.gob.mx/" TargetMode="External"/><Relationship Id="rId3" Type="http://schemas.openxmlformats.org/officeDocument/2006/relationships/hyperlink" Target="http://www.tribunalqro.gob.mx/transparencia/leeDoc.php?cual=5670&amp;transpliga=1" TargetMode="External"/><Relationship Id="rId7" Type="http://schemas.openxmlformats.org/officeDocument/2006/relationships/hyperlink" Target="http://www.tribunalqro.gob.mx/transparencia/leeDoc.php?cual=6880&amp;transpliga=1" TargetMode="External"/><Relationship Id="rId12" Type="http://schemas.openxmlformats.org/officeDocument/2006/relationships/hyperlink" Target="http://www.tribunalqro.gob.mx/" TargetMode="External"/><Relationship Id="rId2" Type="http://schemas.openxmlformats.org/officeDocument/2006/relationships/hyperlink" Target="http://www.tribunalqro.gob.mx/transparencia/leeDoc.php?cual=5669&amp;transpliga=1" TargetMode="External"/><Relationship Id="rId1" Type="http://schemas.openxmlformats.org/officeDocument/2006/relationships/hyperlink" Target="http://www.tribunalqro.gob.mx/transparencia/leeDoc.php?cual=4961&amp;transpliga=1" TargetMode="External"/><Relationship Id="rId6" Type="http://schemas.openxmlformats.org/officeDocument/2006/relationships/hyperlink" Target="http://www.tribunalqro.gob.mx/transparencia/leeDoc.php?cual=6650&amp;transpliga=1" TargetMode="External"/><Relationship Id="rId11" Type="http://schemas.openxmlformats.org/officeDocument/2006/relationships/hyperlink" Target="http://www.tribunalqro.gob.mx/" TargetMode="External"/><Relationship Id="rId5" Type="http://schemas.openxmlformats.org/officeDocument/2006/relationships/hyperlink" Target="http://www.tribunalqro.gob.mx/transparencia/leeDoc.php?cual=5672&amp;transpliga=1" TargetMode="External"/><Relationship Id="rId10" Type="http://schemas.openxmlformats.org/officeDocument/2006/relationships/hyperlink" Target="http://www.tribunalqro.gob.mx/" TargetMode="External"/><Relationship Id="rId4" Type="http://schemas.openxmlformats.org/officeDocument/2006/relationships/hyperlink" Target="http://www.tribunalqro.gob.mx/transparencia/leeDoc.php?cual=5671&amp;transpliga=1" TargetMode="External"/><Relationship Id="rId9" Type="http://schemas.openxmlformats.org/officeDocument/2006/relationships/hyperlink" Target="http://www.tribunalqro.gob.mx/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AJ24"/>
  <sheetViews>
    <sheetView tabSelected="1" topLeftCell="U2" zoomScale="90" zoomScaleNormal="90" workbookViewId="0">
      <selection activeCell="AJ24" sqref="AJ24"/>
    </sheetView>
  </sheetViews>
  <sheetFormatPr baseColWidth="10" defaultColWidth="15.7109375" defaultRowHeight="15"/>
  <cols>
    <col min="1" max="1" width="8.42578125" customWidth="1"/>
    <col min="5" max="5" width="18.28515625" customWidth="1"/>
    <col min="6" max="6" width="25.5703125" customWidth="1"/>
    <col min="28" max="30" width="8.7109375" customWidth="1"/>
    <col min="32" max="33" width="13.42578125" customWidth="1"/>
    <col min="34" max="34" width="9.5703125" customWidth="1"/>
  </cols>
  <sheetData>
    <row r="1" spans="1:34" hidden="1">
      <c r="A1" t="s">
        <v>0</v>
      </c>
    </row>
    <row r="2" spans="1:34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4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113.25" customHeight="1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2018</v>
      </c>
      <c r="B8" s="3">
        <v>43101</v>
      </c>
      <c r="C8" s="3">
        <v>43190</v>
      </c>
      <c r="D8" t="s">
        <v>85</v>
      </c>
      <c r="E8" s="4" t="s">
        <v>175</v>
      </c>
      <c r="G8" s="4" t="s">
        <v>175</v>
      </c>
      <c r="I8" s="4" t="s">
        <v>175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175</v>
      </c>
      <c r="R8" s="4" t="s">
        <v>175</v>
      </c>
      <c r="T8" s="4" t="s">
        <v>175</v>
      </c>
      <c r="U8" s="4"/>
      <c r="V8" s="4"/>
      <c r="X8" s="4" t="s">
        <v>175</v>
      </c>
      <c r="Y8" s="4" t="s">
        <v>175</v>
      </c>
      <c r="Z8" s="4" t="s">
        <v>175</v>
      </c>
      <c r="AA8" s="4" t="s">
        <v>175</v>
      </c>
      <c r="AB8">
        <v>1</v>
      </c>
      <c r="AC8" s="10">
        <v>1</v>
      </c>
      <c r="AD8" s="10">
        <v>1</v>
      </c>
      <c r="AE8" s="4" t="s">
        <v>176</v>
      </c>
      <c r="AF8" s="5">
        <v>43190</v>
      </c>
      <c r="AG8" s="5">
        <v>43190</v>
      </c>
      <c r="AH8" s="4" t="s">
        <v>177</v>
      </c>
    </row>
    <row r="9" spans="1:34" s="11" customFormat="1">
      <c r="A9" s="11">
        <v>2018</v>
      </c>
      <c r="B9" s="12">
        <v>43191</v>
      </c>
      <c r="C9" s="12">
        <v>43281</v>
      </c>
      <c r="D9" s="11" t="s">
        <v>85</v>
      </c>
      <c r="E9" s="11" t="s">
        <v>175</v>
      </c>
      <c r="G9" s="11" t="s">
        <v>175</v>
      </c>
      <c r="I9" s="11" t="s">
        <v>175</v>
      </c>
      <c r="K9" s="11" t="s">
        <v>175</v>
      </c>
      <c r="L9" s="11" t="s">
        <v>175</v>
      </c>
      <c r="M9" s="11" t="s">
        <v>175</v>
      </c>
      <c r="N9" s="11" t="s">
        <v>175</v>
      </c>
      <c r="O9" s="11" t="s">
        <v>175</v>
      </c>
      <c r="P9" s="11">
        <v>0</v>
      </c>
      <c r="Q9" s="11" t="s">
        <v>175</v>
      </c>
      <c r="R9" s="11" t="s">
        <v>175</v>
      </c>
      <c r="T9" s="11" t="s">
        <v>175</v>
      </c>
      <c r="X9" s="11" t="s">
        <v>175</v>
      </c>
      <c r="Y9" s="11" t="s">
        <v>175</v>
      </c>
      <c r="Z9" s="11" t="s">
        <v>175</v>
      </c>
      <c r="AA9" s="11" t="s">
        <v>175</v>
      </c>
      <c r="AB9" s="11">
        <f>+AB8+1</f>
        <v>2</v>
      </c>
      <c r="AC9" s="11">
        <f t="shared" ref="AC9:AD24" si="0">+AC8+1</f>
        <v>2</v>
      </c>
      <c r="AD9" s="11">
        <f t="shared" si="0"/>
        <v>2</v>
      </c>
      <c r="AE9" s="11" t="s">
        <v>176</v>
      </c>
      <c r="AF9" s="13">
        <v>43281</v>
      </c>
      <c r="AG9" s="13">
        <v>43281</v>
      </c>
      <c r="AH9" s="11" t="s">
        <v>177</v>
      </c>
    </row>
    <row r="10" spans="1:34" s="11" customFormat="1">
      <c r="A10" s="11">
        <v>2018</v>
      </c>
      <c r="B10" s="13">
        <v>43282</v>
      </c>
      <c r="C10" s="13">
        <v>43373</v>
      </c>
      <c r="D10" s="11" t="s">
        <v>85</v>
      </c>
      <c r="E10" s="15" t="s">
        <v>181</v>
      </c>
      <c r="F10" s="11" t="s">
        <v>87</v>
      </c>
      <c r="G10" s="16" t="s">
        <v>182</v>
      </c>
      <c r="H10" s="11" t="s">
        <v>95</v>
      </c>
      <c r="I10" s="16" t="s">
        <v>183</v>
      </c>
      <c r="J10" s="11" t="s">
        <v>102</v>
      </c>
      <c r="K10" s="15" t="s">
        <v>184</v>
      </c>
      <c r="L10" s="11">
        <v>2018</v>
      </c>
      <c r="M10" s="15" t="s">
        <v>186</v>
      </c>
      <c r="N10" s="15" t="s">
        <v>185</v>
      </c>
      <c r="O10" s="15" t="s">
        <v>185</v>
      </c>
      <c r="P10" s="11">
        <v>9.3911999999999995</v>
      </c>
      <c r="Q10" s="11" t="s">
        <v>175</v>
      </c>
      <c r="R10" s="11" t="s">
        <v>175</v>
      </c>
      <c r="S10" s="11" t="s">
        <v>105</v>
      </c>
      <c r="T10" s="15" t="s">
        <v>187</v>
      </c>
      <c r="U10" s="13">
        <v>43293</v>
      </c>
      <c r="V10" s="13">
        <v>43293</v>
      </c>
      <c r="X10" s="11" t="s">
        <v>175</v>
      </c>
      <c r="Y10" s="11" t="s">
        <v>175</v>
      </c>
      <c r="Z10" s="11" t="s">
        <v>175</v>
      </c>
      <c r="AA10" s="11" t="s">
        <v>175</v>
      </c>
      <c r="AB10" s="11">
        <f t="shared" ref="AB10:AB19" si="1">+AB9+1</f>
        <v>3</v>
      </c>
      <c r="AC10" s="11">
        <f t="shared" si="0"/>
        <v>3</v>
      </c>
      <c r="AD10" s="11">
        <f t="shared" si="0"/>
        <v>3</v>
      </c>
      <c r="AE10" s="11" t="s">
        <v>176</v>
      </c>
      <c r="AF10" s="13">
        <f t="shared" ref="AF10:AF15" si="2">+C10</f>
        <v>43373</v>
      </c>
      <c r="AG10" s="13">
        <f t="shared" ref="AG10:AG15" si="3">+AF10</f>
        <v>43373</v>
      </c>
      <c r="AH10" s="11" t="s">
        <v>177</v>
      </c>
    </row>
    <row r="11" spans="1:34" s="11" customFormat="1">
      <c r="A11" s="11">
        <v>2018</v>
      </c>
      <c r="B11" s="13">
        <v>43282</v>
      </c>
      <c r="C11" s="13">
        <v>43373</v>
      </c>
      <c r="D11" s="11" t="s">
        <v>85</v>
      </c>
      <c r="E11" s="15" t="s">
        <v>181</v>
      </c>
      <c r="F11" s="11" t="s">
        <v>87</v>
      </c>
      <c r="G11" s="16" t="s">
        <v>182</v>
      </c>
      <c r="H11" s="11" t="s">
        <v>95</v>
      </c>
      <c r="I11" s="16" t="s">
        <v>183</v>
      </c>
      <c r="J11" s="11" t="s">
        <v>102</v>
      </c>
      <c r="K11" s="15" t="s">
        <v>184</v>
      </c>
      <c r="L11" s="11">
        <v>2018</v>
      </c>
      <c r="M11" s="15" t="s">
        <v>186</v>
      </c>
      <c r="N11" s="15" t="s">
        <v>185</v>
      </c>
      <c r="O11" s="15" t="s">
        <v>185</v>
      </c>
      <c r="P11" s="11">
        <v>7.8</v>
      </c>
      <c r="Q11" s="11" t="s">
        <v>175</v>
      </c>
      <c r="R11" s="11" t="s">
        <v>175</v>
      </c>
      <c r="S11" s="11" t="s">
        <v>105</v>
      </c>
      <c r="T11" s="15" t="s">
        <v>187</v>
      </c>
      <c r="U11" s="13">
        <v>43293</v>
      </c>
      <c r="V11" s="13">
        <v>43293</v>
      </c>
      <c r="X11" s="11" t="s">
        <v>175</v>
      </c>
      <c r="Y11" s="11" t="s">
        <v>175</v>
      </c>
      <c r="Z11" s="11" t="s">
        <v>175</v>
      </c>
      <c r="AA11" s="11" t="s">
        <v>175</v>
      </c>
      <c r="AB11" s="11">
        <f t="shared" si="1"/>
        <v>4</v>
      </c>
      <c r="AC11" s="11">
        <f t="shared" si="0"/>
        <v>4</v>
      </c>
      <c r="AD11" s="11">
        <f t="shared" si="0"/>
        <v>4</v>
      </c>
      <c r="AE11" s="11" t="s">
        <v>176</v>
      </c>
      <c r="AF11" s="13">
        <f t="shared" si="2"/>
        <v>43373</v>
      </c>
      <c r="AG11" s="13">
        <f t="shared" si="3"/>
        <v>43373</v>
      </c>
      <c r="AH11" s="11" t="s">
        <v>177</v>
      </c>
    </row>
    <row r="12" spans="1:34" s="20" customFormat="1">
      <c r="A12" s="18">
        <v>2018</v>
      </c>
      <c r="B12" s="19">
        <v>43374</v>
      </c>
      <c r="C12" s="19">
        <v>43465</v>
      </c>
      <c r="D12" s="20" t="s">
        <v>85</v>
      </c>
      <c r="E12" s="18" t="s">
        <v>181</v>
      </c>
      <c r="F12" s="20" t="s">
        <v>87</v>
      </c>
      <c r="G12" s="21" t="s">
        <v>182</v>
      </c>
      <c r="H12" s="20" t="s">
        <v>95</v>
      </c>
      <c r="I12" s="21" t="s">
        <v>183</v>
      </c>
      <c r="J12" s="20" t="s">
        <v>102</v>
      </c>
      <c r="K12" s="18" t="s">
        <v>201</v>
      </c>
      <c r="L12" s="20">
        <v>2018</v>
      </c>
      <c r="M12" s="18" t="s">
        <v>201</v>
      </c>
      <c r="N12" s="18" t="s">
        <v>201</v>
      </c>
      <c r="O12" s="18" t="s">
        <v>201</v>
      </c>
      <c r="P12" s="18">
        <v>14086.8</v>
      </c>
      <c r="Q12" s="20" t="s">
        <v>175</v>
      </c>
      <c r="R12" s="20" t="s">
        <v>175</v>
      </c>
      <c r="S12" s="20" t="s">
        <v>105</v>
      </c>
      <c r="T12" s="18" t="s">
        <v>187</v>
      </c>
      <c r="U12" s="19">
        <v>43354</v>
      </c>
      <c r="V12" s="19">
        <v>43362</v>
      </c>
      <c r="X12" s="20" t="s">
        <v>175</v>
      </c>
      <c r="Y12" s="20" t="s">
        <v>175</v>
      </c>
      <c r="Z12" s="20" t="s">
        <v>175</v>
      </c>
      <c r="AA12" s="20" t="s">
        <v>175</v>
      </c>
      <c r="AB12" s="11">
        <f t="shared" si="1"/>
        <v>5</v>
      </c>
      <c r="AC12" s="11">
        <f t="shared" si="0"/>
        <v>5</v>
      </c>
      <c r="AD12" s="11">
        <f t="shared" si="0"/>
        <v>5</v>
      </c>
      <c r="AE12" s="20" t="s">
        <v>176</v>
      </c>
      <c r="AF12" s="19">
        <f t="shared" si="2"/>
        <v>43465</v>
      </c>
      <c r="AG12" s="19">
        <f t="shared" si="3"/>
        <v>43465</v>
      </c>
      <c r="AH12" s="20" t="s">
        <v>177</v>
      </c>
    </row>
    <row r="13" spans="1:34" s="20" customFormat="1">
      <c r="A13" s="18">
        <v>2018</v>
      </c>
      <c r="B13" s="19">
        <v>43374</v>
      </c>
      <c r="C13" s="19">
        <v>43465</v>
      </c>
      <c r="D13" s="20" t="s">
        <v>85</v>
      </c>
      <c r="E13" s="18" t="s">
        <v>181</v>
      </c>
      <c r="F13" s="20" t="s">
        <v>87</v>
      </c>
      <c r="G13" s="21" t="s">
        <v>182</v>
      </c>
      <c r="H13" s="20" t="s">
        <v>95</v>
      </c>
      <c r="I13" s="21" t="s">
        <v>183</v>
      </c>
      <c r="J13" s="20" t="s">
        <v>102</v>
      </c>
      <c r="K13" s="18" t="s">
        <v>201</v>
      </c>
      <c r="L13" s="20">
        <v>2018</v>
      </c>
      <c r="M13" s="18" t="s">
        <v>201</v>
      </c>
      <c r="N13" s="18" t="s">
        <v>201</v>
      </c>
      <c r="O13" s="18" t="s">
        <v>201</v>
      </c>
      <c r="P13" s="18">
        <v>4276.3500000000004</v>
      </c>
      <c r="Q13" s="20" t="s">
        <v>175</v>
      </c>
      <c r="R13" s="20" t="s">
        <v>175</v>
      </c>
      <c r="S13" s="20" t="s">
        <v>105</v>
      </c>
      <c r="T13" s="18" t="s">
        <v>187</v>
      </c>
      <c r="U13" s="19">
        <v>43354</v>
      </c>
      <c r="V13" s="19">
        <v>43362</v>
      </c>
      <c r="X13" s="20" t="s">
        <v>175</v>
      </c>
      <c r="Y13" s="20" t="s">
        <v>175</v>
      </c>
      <c r="Z13" s="20" t="s">
        <v>175</v>
      </c>
      <c r="AA13" s="20" t="s">
        <v>175</v>
      </c>
      <c r="AB13" s="11">
        <f t="shared" si="1"/>
        <v>6</v>
      </c>
      <c r="AC13" s="11">
        <f t="shared" si="0"/>
        <v>6</v>
      </c>
      <c r="AD13" s="11">
        <f t="shared" si="0"/>
        <v>6</v>
      </c>
      <c r="AE13" s="20" t="s">
        <v>176</v>
      </c>
      <c r="AF13" s="19">
        <f t="shared" si="2"/>
        <v>43465</v>
      </c>
      <c r="AG13" s="19">
        <f t="shared" si="3"/>
        <v>43465</v>
      </c>
      <c r="AH13" s="20" t="s">
        <v>177</v>
      </c>
    </row>
    <row r="14" spans="1:34" s="20" customFormat="1">
      <c r="A14" s="18">
        <v>2018</v>
      </c>
      <c r="B14" s="19">
        <v>43374</v>
      </c>
      <c r="C14" s="19">
        <v>43465</v>
      </c>
      <c r="D14" s="20" t="s">
        <v>85</v>
      </c>
      <c r="E14" s="18" t="s">
        <v>181</v>
      </c>
      <c r="F14" s="20" t="s">
        <v>87</v>
      </c>
      <c r="G14" s="21" t="s">
        <v>182</v>
      </c>
      <c r="H14" s="20" t="s">
        <v>95</v>
      </c>
      <c r="I14" s="21" t="s">
        <v>183</v>
      </c>
      <c r="J14" s="20" t="s">
        <v>102</v>
      </c>
      <c r="K14" s="18" t="s">
        <v>199</v>
      </c>
      <c r="L14" s="20">
        <v>2018</v>
      </c>
      <c r="M14" s="18" t="s">
        <v>199</v>
      </c>
      <c r="N14" s="18" t="s">
        <v>199</v>
      </c>
      <c r="O14" s="18" t="s">
        <v>199</v>
      </c>
      <c r="P14" s="18">
        <v>7.8</v>
      </c>
      <c r="Q14" s="20" t="s">
        <v>175</v>
      </c>
      <c r="R14" s="20" t="s">
        <v>175</v>
      </c>
      <c r="S14" s="20" t="s">
        <v>105</v>
      </c>
      <c r="T14" s="18" t="s">
        <v>187</v>
      </c>
      <c r="U14" s="19">
        <v>43402</v>
      </c>
      <c r="V14" s="19">
        <v>43402</v>
      </c>
      <c r="X14" s="20" t="s">
        <v>175</v>
      </c>
      <c r="Y14" s="20" t="s">
        <v>175</v>
      </c>
      <c r="Z14" s="20" t="s">
        <v>175</v>
      </c>
      <c r="AA14" s="20" t="s">
        <v>175</v>
      </c>
      <c r="AB14" s="11">
        <f t="shared" si="1"/>
        <v>7</v>
      </c>
      <c r="AC14" s="11">
        <f t="shared" si="0"/>
        <v>7</v>
      </c>
      <c r="AD14" s="11">
        <f t="shared" si="0"/>
        <v>7</v>
      </c>
      <c r="AE14" s="20" t="s">
        <v>176</v>
      </c>
      <c r="AF14" s="19">
        <f t="shared" si="2"/>
        <v>43465</v>
      </c>
      <c r="AG14" s="19">
        <f t="shared" si="3"/>
        <v>43465</v>
      </c>
      <c r="AH14" s="20" t="s">
        <v>177</v>
      </c>
    </row>
    <row r="15" spans="1:34">
      <c r="A15" s="23">
        <v>2019</v>
      </c>
      <c r="B15" s="5">
        <v>43466</v>
      </c>
      <c r="C15" s="5">
        <v>43555</v>
      </c>
      <c r="D15" s="20" t="s">
        <v>85</v>
      </c>
      <c r="E15" s="23" t="s">
        <v>209</v>
      </c>
      <c r="F15" s="11" t="s">
        <v>87</v>
      </c>
      <c r="G15" s="25" t="s">
        <v>210</v>
      </c>
      <c r="H15" s="20" t="s">
        <v>95</v>
      </c>
      <c r="I15" s="21" t="s">
        <v>183</v>
      </c>
      <c r="J15" s="20" t="s">
        <v>102</v>
      </c>
      <c r="K15" s="23" t="s">
        <v>211</v>
      </c>
      <c r="L15" s="26">
        <v>2019</v>
      </c>
      <c r="M15" s="23" t="s">
        <v>211</v>
      </c>
      <c r="N15" s="23" t="s">
        <v>211</v>
      </c>
      <c r="O15" s="23" t="s">
        <v>211</v>
      </c>
      <c r="P15" s="23">
        <v>16.399999999999999</v>
      </c>
      <c r="Q15" s="20" t="s">
        <v>175</v>
      </c>
      <c r="R15" s="20" t="s">
        <v>175</v>
      </c>
      <c r="S15" s="20" t="s">
        <v>105</v>
      </c>
      <c r="T15" s="18" t="s">
        <v>187</v>
      </c>
      <c r="U15" s="19">
        <v>43514</v>
      </c>
      <c r="V15" s="19">
        <f>+U15</f>
        <v>43514</v>
      </c>
      <c r="W15" s="20"/>
      <c r="X15" s="20" t="s">
        <v>175</v>
      </c>
      <c r="Y15" s="20" t="s">
        <v>175</v>
      </c>
      <c r="Z15" s="20" t="s">
        <v>175</v>
      </c>
      <c r="AA15" s="20" t="s">
        <v>175</v>
      </c>
      <c r="AB15" s="11">
        <f t="shared" si="1"/>
        <v>8</v>
      </c>
      <c r="AC15" s="11">
        <f t="shared" si="0"/>
        <v>8</v>
      </c>
      <c r="AD15" s="11">
        <f t="shared" si="0"/>
        <v>8</v>
      </c>
      <c r="AE15" s="20" t="s">
        <v>176</v>
      </c>
      <c r="AF15" s="24">
        <f t="shared" si="2"/>
        <v>43555</v>
      </c>
      <c r="AG15" s="24">
        <f t="shared" si="3"/>
        <v>43555</v>
      </c>
      <c r="AH15" s="20" t="s">
        <v>177</v>
      </c>
    </row>
    <row r="16" spans="1:34" s="28" customFormat="1">
      <c r="A16" s="23">
        <v>2019</v>
      </c>
      <c r="B16" s="5">
        <v>43556</v>
      </c>
      <c r="C16" s="5">
        <v>43646</v>
      </c>
      <c r="D16" s="20" t="s">
        <v>85</v>
      </c>
      <c r="E16" s="23" t="s">
        <v>209</v>
      </c>
      <c r="F16" s="11" t="s">
        <v>87</v>
      </c>
      <c r="G16" s="25" t="s">
        <v>210</v>
      </c>
      <c r="H16" s="20" t="s">
        <v>95</v>
      </c>
      <c r="I16" s="21" t="s">
        <v>183</v>
      </c>
      <c r="J16" s="20" t="s">
        <v>102</v>
      </c>
      <c r="K16" s="23" t="s">
        <v>211</v>
      </c>
      <c r="L16" s="26">
        <v>2019</v>
      </c>
      <c r="M16" s="23" t="s">
        <v>211</v>
      </c>
      <c r="N16" s="23" t="s">
        <v>211</v>
      </c>
      <c r="O16" s="23" t="s">
        <v>211</v>
      </c>
      <c r="P16" s="23">
        <v>4934.8</v>
      </c>
      <c r="Q16" s="20" t="s">
        <v>175</v>
      </c>
      <c r="R16" s="20" t="s">
        <v>175</v>
      </c>
      <c r="S16" s="20" t="s">
        <v>105</v>
      </c>
      <c r="T16" s="18" t="s">
        <v>187</v>
      </c>
      <c r="U16" s="19">
        <v>43564</v>
      </c>
      <c r="V16" s="19">
        <f>+U16</f>
        <v>43564</v>
      </c>
      <c r="W16" s="20"/>
      <c r="X16" s="20" t="s">
        <v>175</v>
      </c>
      <c r="Y16" s="20" t="s">
        <v>175</v>
      </c>
      <c r="Z16" s="20" t="s">
        <v>175</v>
      </c>
      <c r="AA16" s="20" t="s">
        <v>175</v>
      </c>
      <c r="AB16" s="11">
        <f t="shared" si="1"/>
        <v>9</v>
      </c>
      <c r="AC16" s="11">
        <f t="shared" si="0"/>
        <v>9</v>
      </c>
      <c r="AD16" s="11">
        <f t="shared" si="0"/>
        <v>9</v>
      </c>
      <c r="AE16" s="20" t="s">
        <v>176</v>
      </c>
      <c r="AF16" s="24">
        <f t="shared" ref="AF16" si="4">+C16</f>
        <v>43646</v>
      </c>
      <c r="AG16" s="24">
        <f t="shared" ref="AG16" si="5">+AF16</f>
        <v>43646</v>
      </c>
      <c r="AH16" s="20" t="s">
        <v>177</v>
      </c>
    </row>
    <row r="17" spans="1:36" s="28" customFormat="1">
      <c r="A17" s="23">
        <v>2019</v>
      </c>
      <c r="B17" s="5">
        <v>43556</v>
      </c>
      <c r="C17" s="5">
        <v>43646</v>
      </c>
      <c r="D17" s="20" t="s">
        <v>85</v>
      </c>
      <c r="E17" s="23" t="s">
        <v>209</v>
      </c>
      <c r="F17" s="11" t="s">
        <v>87</v>
      </c>
      <c r="G17" s="25" t="s">
        <v>210</v>
      </c>
      <c r="H17" s="20" t="s">
        <v>95</v>
      </c>
      <c r="I17" s="21" t="s">
        <v>183</v>
      </c>
      <c r="J17" s="20" t="s">
        <v>102</v>
      </c>
      <c r="K17" s="23" t="s">
        <v>211</v>
      </c>
      <c r="L17" s="26">
        <v>2019</v>
      </c>
      <c r="M17" s="23" t="s">
        <v>211</v>
      </c>
      <c r="N17" s="23" t="s">
        <v>211</v>
      </c>
      <c r="O17" s="23" t="s">
        <v>211</v>
      </c>
      <c r="P17" s="23">
        <v>4934.8</v>
      </c>
      <c r="Q17" s="20" t="s">
        <v>175</v>
      </c>
      <c r="R17" s="20" t="s">
        <v>175</v>
      </c>
      <c r="S17" s="20" t="s">
        <v>105</v>
      </c>
      <c r="T17" s="18" t="s">
        <v>187</v>
      </c>
      <c r="U17" s="19">
        <v>43564</v>
      </c>
      <c r="V17" s="19">
        <f>+U17</f>
        <v>43564</v>
      </c>
      <c r="W17" s="20"/>
      <c r="X17" s="20" t="s">
        <v>175</v>
      </c>
      <c r="Y17" s="20" t="s">
        <v>175</v>
      </c>
      <c r="Z17" s="20" t="s">
        <v>175</v>
      </c>
      <c r="AA17" s="20" t="s">
        <v>175</v>
      </c>
      <c r="AB17" s="11">
        <f t="shared" si="1"/>
        <v>10</v>
      </c>
      <c r="AC17" s="11">
        <f t="shared" si="0"/>
        <v>10</v>
      </c>
      <c r="AD17" s="11">
        <f t="shared" si="0"/>
        <v>10</v>
      </c>
      <c r="AE17" s="20" t="s">
        <v>176</v>
      </c>
      <c r="AF17" s="24">
        <f t="shared" ref="AF17" si="6">+C17</f>
        <v>43646</v>
      </c>
      <c r="AG17" s="24">
        <f t="shared" ref="AG17" si="7">+AF17</f>
        <v>43646</v>
      </c>
      <c r="AH17" s="20" t="s">
        <v>177</v>
      </c>
    </row>
    <row r="18" spans="1:36" s="30" customFormat="1">
      <c r="A18" s="30">
        <v>2019</v>
      </c>
      <c r="B18" s="3">
        <v>43647</v>
      </c>
      <c r="C18" s="3">
        <v>43738</v>
      </c>
      <c r="D18" s="30" t="s">
        <v>85</v>
      </c>
      <c r="E18" s="30" t="s">
        <v>175</v>
      </c>
      <c r="G18" s="30" t="s">
        <v>175</v>
      </c>
      <c r="I18" s="30" t="s">
        <v>175</v>
      </c>
      <c r="K18" s="30" t="s">
        <v>175</v>
      </c>
      <c r="L18" s="30" t="s">
        <v>175</v>
      </c>
      <c r="M18" s="30" t="s">
        <v>175</v>
      </c>
      <c r="N18" s="30" t="s">
        <v>175</v>
      </c>
      <c r="O18" s="30" t="s">
        <v>175</v>
      </c>
      <c r="P18" s="30">
        <v>0</v>
      </c>
      <c r="Q18" s="30" t="s">
        <v>175</v>
      </c>
      <c r="R18" s="30" t="s">
        <v>175</v>
      </c>
      <c r="T18" s="30" t="s">
        <v>175</v>
      </c>
      <c r="X18" s="30" t="s">
        <v>175</v>
      </c>
      <c r="Y18" s="30" t="s">
        <v>175</v>
      </c>
      <c r="Z18" s="30" t="s">
        <v>175</v>
      </c>
      <c r="AA18" s="30" t="s">
        <v>175</v>
      </c>
      <c r="AB18" s="11">
        <f t="shared" si="1"/>
        <v>11</v>
      </c>
      <c r="AC18" s="11">
        <f t="shared" si="0"/>
        <v>11</v>
      </c>
      <c r="AD18" s="11">
        <f t="shared" si="0"/>
        <v>11</v>
      </c>
      <c r="AE18" s="30" t="s">
        <v>176</v>
      </c>
      <c r="AF18" s="5">
        <f>+C18</f>
        <v>43738</v>
      </c>
      <c r="AG18" s="5">
        <f>+AF18</f>
        <v>43738</v>
      </c>
      <c r="AH18" s="30" t="s">
        <v>177</v>
      </c>
    </row>
    <row r="19" spans="1:36" s="31" customFormat="1">
      <c r="A19" s="31">
        <v>2019</v>
      </c>
      <c r="B19" s="3">
        <v>43739</v>
      </c>
      <c r="C19" s="3">
        <v>43830</v>
      </c>
      <c r="D19" s="31" t="s">
        <v>85</v>
      </c>
      <c r="E19" s="31" t="s">
        <v>175</v>
      </c>
      <c r="G19" s="31" t="s">
        <v>175</v>
      </c>
      <c r="I19" s="31" t="s">
        <v>175</v>
      </c>
      <c r="K19" s="31" t="s">
        <v>175</v>
      </c>
      <c r="L19" s="31" t="s">
        <v>175</v>
      </c>
      <c r="M19" s="31" t="s">
        <v>175</v>
      </c>
      <c r="N19" s="31" t="s">
        <v>175</v>
      </c>
      <c r="O19" s="31" t="s">
        <v>175</v>
      </c>
      <c r="P19" s="31">
        <v>0</v>
      </c>
      <c r="Q19" s="31" t="s">
        <v>175</v>
      </c>
      <c r="R19" s="31" t="s">
        <v>175</v>
      </c>
      <c r="T19" s="31" t="s">
        <v>175</v>
      </c>
      <c r="X19" s="31" t="s">
        <v>175</v>
      </c>
      <c r="Y19" s="31" t="s">
        <v>175</v>
      </c>
      <c r="Z19" s="31" t="s">
        <v>175</v>
      </c>
      <c r="AA19" s="31" t="s">
        <v>175</v>
      </c>
      <c r="AB19" s="11">
        <f t="shared" si="1"/>
        <v>12</v>
      </c>
      <c r="AC19" s="11">
        <f t="shared" si="0"/>
        <v>12</v>
      </c>
      <c r="AD19" s="11">
        <f t="shared" si="0"/>
        <v>12</v>
      </c>
      <c r="AE19" s="31" t="s">
        <v>176</v>
      </c>
      <c r="AF19" s="5">
        <f>+C19</f>
        <v>43830</v>
      </c>
      <c r="AG19" s="5">
        <f t="shared" ref="AG19:AG23" si="8">+AF19</f>
        <v>43830</v>
      </c>
      <c r="AH19" s="31" t="s">
        <v>177</v>
      </c>
    </row>
    <row r="20" spans="1:36">
      <c r="A20" s="29">
        <v>2020</v>
      </c>
      <c r="B20" s="5">
        <v>43831</v>
      </c>
      <c r="C20" s="5">
        <v>43921</v>
      </c>
      <c r="D20" s="32" t="s">
        <v>85</v>
      </c>
      <c r="E20" s="11" t="s">
        <v>175</v>
      </c>
      <c r="F20" s="11"/>
      <c r="G20" s="11" t="s">
        <v>175</v>
      </c>
      <c r="H20" s="11"/>
      <c r="I20" s="11" t="s">
        <v>175</v>
      </c>
      <c r="J20" s="11"/>
      <c r="K20" s="11" t="s">
        <v>175</v>
      </c>
      <c r="L20" s="11" t="s">
        <v>175</v>
      </c>
      <c r="M20" s="11" t="s">
        <v>175</v>
      </c>
      <c r="N20" s="11" t="s">
        <v>175</v>
      </c>
      <c r="O20" s="11" t="s">
        <v>175</v>
      </c>
      <c r="P20" s="11">
        <v>0</v>
      </c>
      <c r="Q20" s="11" t="s">
        <v>175</v>
      </c>
      <c r="R20" s="11" t="s">
        <v>175</v>
      </c>
      <c r="S20" s="11"/>
      <c r="T20" s="11" t="s">
        <v>175</v>
      </c>
      <c r="U20" s="11"/>
      <c r="V20" s="11"/>
      <c r="W20" s="11"/>
      <c r="X20" s="11" t="s">
        <v>175</v>
      </c>
      <c r="Y20" s="11" t="s">
        <v>175</v>
      </c>
      <c r="Z20" s="11" t="s">
        <v>175</v>
      </c>
      <c r="AA20" s="11" t="s">
        <v>175</v>
      </c>
      <c r="AB20" s="11">
        <f>+AB19+1</f>
        <v>13</v>
      </c>
      <c r="AC20" s="11">
        <f t="shared" si="0"/>
        <v>13</v>
      </c>
      <c r="AD20" s="11">
        <f t="shared" si="0"/>
        <v>13</v>
      </c>
      <c r="AE20" s="11" t="s">
        <v>176</v>
      </c>
      <c r="AF20" s="5">
        <f t="shared" ref="AF20:AF21" si="9">+C20</f>
        <v>43921</v>
      </c>
      <c r="AG20" s="5">
        <f t="shared" si="8"/>
        <v>43921</v>
      </c>
      <c r="AH20" s="11" t="s">
        <v>177</v>
      </c>
    </row>
    <row r="21" spans="1:36" s="33" customFormat="1">
      <c r="A21" s="29">
        <v>2020</v>
      </c>
      <c r="B21" s="5">
        <v>43922</v>
      </c>
      <c r="C21" s="5">
        <v>44012</v>
      </c>
      <c r="D21" s="33" t="s">
        <v>85</v>
      </c>
      <c r="E21" s="11" t="s">
        <v>175</v>
      </c>
      <c r="F21" s="11"/>
      <c r="G21" s="11" t="s">
        <v>175</v>
      </c>
      <c r="H21" s="11"/>
      <c r="I21" s="11" t="s">
        <v>175</v>
      </c>
      <c r="J21" s="11"/>
      <c r="K21" s="11" t="s">
        <v>175</v>
      </c>
      <c r="L21" s="11" t="s">
        <v>175</v>
      </c>
      <c r="M21" s="11" t="s">
        <v>175</v>
      </c>
      <c r="N21" s="11" t="s">
        <v>175</v>
      </c>
      <c r="O21" s="11" t="s">
        <v>175</v>
      </c>
      <c r="P21" s="11">
        <v>0</v>
      </c>
      <c r="Q21" s="11" t="s">
        <v>175</v>
      </c>
      <c r="R21" s="11" t="s">
        <v>175</v>
      </c>
      <c r="S21" s="11"/>
      <c r="T21" s="11" t="s">
        <v>175</v>
      </c>
      <c r="U21" s="11"/>
      <c r="V21" s="11"/>
      <c r="W21" s="11"/>
      <c r="X21" s="11" t="s">
        <v>175</v>
      </c>
      <c r="Y21" s="11" t="s">
        <v>175</v>
      </c>
      <c r="Z21" s="11" t="s">
        <v>175</v>
      </c>
      <c r="AA21" s="11" t="s">
        <v>175</v>
      </c>
      <c r="AB21" s="11">
        <f>+AB20+1</f>
        <v>14</v>
      </c>
      <c r="AC21" s="11">
        <f t="shared" si="0"/>
        <v>14</v>
      </c>
      <c r="AD21" s="11">
        <f t="shared" si="0"/>
        <v>14</v>
      </c>
      <c r="AE21" s="11" t="s">
        <v>176</v>
      </c>
      <c r="AF21" s="5">
        <f t="shared" si="9"/>
        <v>44012</v>
      </c>
      <c r="AG21" s="5">
        <f t="shared" si="8"/>
        <v>44012</v>
      </c>
      <c r="AH21" s="11" t="s">
        <v>177</v>
      </c>
    </row>
    <row r="22" spans="1:36">
      <c r="A22" s="29">
        <v>2020</v>
      </c>
      <c r="B22" s="5">
        <v>44013</v>
      </c>
      <c r="C22" s="5">
        <v>44104</v>
      </c>
      <c r="D22" s="34" t="s">
        <v>85</v>
      </c>
      <c r="E22" s="11" t="s">
        <v>175</v>
      </c>
      <c r="F22" s="11"/>
      <c r="G22" s="11" t="s">
        <v>175</v>
      </c>
      <c r="H22" s="11"/>
      <c r="I22" s="11" t="s">
        <v>175</v>
      </c>
      <c r="J22" s="11"/>
      <c r="K22" s="11" t="s">
        <v>175</v>
      </c>
      <c r="L22" s="11" t="s">
        <v>175</v>
      </c>
      <c r="M22" s="11" t="s">
        <v>175</v>
      </c>
      <c r="N22" s="11" t="s">
        <v>175</v>
      </c>
      <c r="O22" s="11" t="s">
        <v>175</v>
      </c>
      <c r="P22" s="11">
        <v>0</v>
      </c>
      <c r="Q22" s="11" t="s">
        <v>175</v>
      </c>
      <c r="R22" s="11" t="s">
        <v>175</v>
      </c>
      <c r="S22" s="11"/>
      <c r="T22" s="11" t="s">
        <v>175</v>
      </c>
      <c r="U22" s="11"/>
      <c r="V22" s="11"/>
      <c r="W22" s="11"/>
      <c r="X22" s="11" t="s">
        <v>175</v>
      </c>
      <c r="Y22" s="11" t="s">
        <v>175</v>
      </c>
      <c r="Z22" s="11" t="s">
        <v>175</v>
      </c>
      <c r="AA22" s="11" t="s">
        <v>175</v>
      </c>
      <c r="AB22" s="11">
        <f>+AB21+1</f>
        <v>15</v>
      </c>
      <c r="AC22" s="11">
        <f t="shared" si="0"/>
        <v>15</v>
      </c>
      <c r="AD22" s="11">
        <f t="shared" si="0"/>
        <v>15</v>
      </c>
      <c r="AE22" s="11" t="s">
        <v>176</v>
      </c>
      <c r="AF22" s="5">
        <f t="shared" ref="AF22" si="10">+C22</f>
        <v>44104</v>
      </c>
      <c r="AG22" s="5">
        <f t="shared" si="8"/>
        <v>44104</v>
      </c>
      <c r="AH22" s="11" t="s">
        <v>177</v>
      </c>
      <c r="AI22" s="34"/>
    </row>
    <row r="23" spans="1:36">
      <c r="A23" s="29">
        <v>2020</v>
      </c>
      <c r="B23" s="5">
        <v>44105</v>
      </c>
      <c r="C23" s="5">
        <v>44196</v>
      </c>
      <c r="D23" s="35" t="s">
        <v>85</v>
      </c>
      <c r="E23" s="11" t="s">
        <v>175</v>
      </c>
      <c r="F23" s="11"/>
      <c r="G23" s="11" t="s">
        <v>175</v>
      </c>
      <c r="H23" s="11"/>
      <c r="I23" s="11" t="s">
        <v>175</v>
      </c>
      <c r="J23" s="11"/>
      <c r="K23" s="11" t="s">
        <v>175</v>
      </c>
      <c r="L23" s="11" t="s">
        <v>175</v>
      </c>
      <c r="M23" s="11" t="s">
        <v>175</v>
      </c>
      <c r="N23" s="11" t="s">
        <v>175</v>
      </c>
      <c r="O23" s="11" t="s">
        <v>175</v>
      </c>
      <c r="P23" s="11">
        <v>0</v>
      </c>
      <c r="Q23" s="11" t="s">
        <v>175</v>
      </c>
      <c r="R23" s="11" t="s">
        <v>175</v>
      </c>
      <c r="S23" s="11"/>
      <c r="T23" s="11" t="s">
        <v>175</v>
      </c>
      <c r="U23" s="11"/>
      <c r="V23" s="11"/>
      <c r="W23" s="11"/>
      <c r="X23" s="11" t="s">
        <v>175</v>
      </c>
      <c r="Y23" s="11" t="s">
        <v>175</v>
      </c>
      <c r="Z23" s="11" t="s">
        <v>175</v>
      </c>
      <c r="AA23" s="11" t="s">
        <v>175</v>
      </c>
      <c r="AB23" s="11">
        <f>+AB22+1</f>
        <v>16</v>
      </c>
      <c r="AC23" s="11">
        <f t="shared" si="0"/>
        <v>16</v>
      </c>
      <c r="AD23" s="11">
        <f t="shared" si="0"/>
        <v>16</v>
      </c>
      <c r="AE23" s="11" t="s">
        <v>176</v>
      </c>
      <c r="AF23" s="5">
        <f t="shared" ref="AF23" si="11">+C23</f>
        <v>44196</v>
      </c>
      <c r="AG23" s="5">
        <f t="shared" si="8"/>
        <v>44196</v>
      </c>
      <c r="AH23" s="11" t="s">
        <v>177</v>
      </c>
      <c r="AI23" s="35"/>
      <c r="AJ23" s="35"/>
    </row>
    <row r="24" spans="1:36" s="36" customFormat="1">
      <c r="A24" s="29">
        <v>2021</v>
      </c>
      <c r="B24" s="5">
        <v>44197</v>
      </c>
      <c r="C24" s="5">
        <v>44286</v>
      </c>
      <c r="D24" s="36" t="s">
        <v>85</v>
      </c>
      <c r="E24" s="11" t="s">
        <v>175</v>
      </c>
      <c r="F24" s="11"/>
      <c r="G24" s="11" t="s">
        <v>175</v>
      </c>
      <c r="H24" s="11"/>
      <c r="I24" s="11" t="s">
        <v>175</v>
      </c>
      <c r="J24" s="11"/>
      <c r="K24" s="11" t="s">
        <v>175</v>
      </c>
      <c r="L24" s="11" t="s">
        <v>175</v>
      </c>
      <c r="M24" s="11" t="s">
        <v>175</v>
      </c>
      <c r="N24" s="11" t="s">
        <v>175</v>
      </c>
      <c r="O24" s="11" t="s">
        <v>175</v>
      </c>
      <c r="P24" s="11">
        <v>0</v>
      </c>
      <c r="Q24" s="11" t="s">
        <v>175</v>
      </c>
      <c r="R24" s="11" t="s">
        <v>175</v>
      </c>
      <c r="S24" s="11"/>
      <c r="T24" s="11" t="s">
        <v>175</v>
      </c>
      <c r="U24" s="11"/>
      <c r="V24" s="11"/>
      <c r="W24" s="11"/>
      <c r="X24" s="11" t="s">
        <v>175</v>
      </c>
      <c r="Y24" s="11" t="s">
        <v>175</v>
      </c>
      <c r="Z24" s="11" t="s">
        <v>175</v>
      </c>
      <c r="AA24" s="11" t="s">
        <v>175</v>
      </c>
      <c r="AB24" s="11">
        <f>+AB23+1</f>
        <v>17</v>
      </c>
      <c r="AC24" s="11">
        <f t="shared" si="0"/>
        <v>17</v>
      </c>
      <c r="AD24" s="11">
        <f t="shared" si="0"/>
        <v>17</v>
      </c>
      <c r="AE24" s="11" t="s">
        <v>176</v>
      </c>
      <c r="AF24" s="5">
        <f t="shared" ref="AF24" si="12">+C24</f>
        <v>44286</v>
      </c>
      <c r="AG24" s="5">
        <f t="shared" ref="AG24" si="13">+AF24</f>
        <v>44286</v>
      </c>
      <c r="AH24" s="11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4">
      <formula1>Hidden_13</formula1>
    </dataValidation>
    <dataValidation type="list" allowBlank="1" showErrorMessage="1" sqref="F8:F24">
      <formula1>Hidden_25</formula1>
    </dataValidation>
    <dataValidation type="list" allowBlank="1" showErrorMessage="1" sqref="H8:H24">
      <formula1>Hidden_37</formula1>
    </dataValidation>
    <dataValidation type="list" allowBlank="1" showErrorMessage="1" sqref="J8:J24">
      <formula1>Hidden_49</formula1>
    </dataValidation>
    <dataValidation type="list" allowBlank="1" showErrorMessage="1" sqref="S8:S24">
      <formula1>Hidden_518</formula1>
    </dataValidation>
    <dataValidation type="list" allowBlank="1" showErrorMessage="1" sqref="W8:W24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N16"/>
  <sheetViews>
    <sheetView topLeftCell="A3" workbookViewId="0">
      <selection activeCell="A17" sqref="A17"/>
    </sheetView>
  </sheetViews>
  <sheetFormatPr baseColWidth="10" defaultColWidth="9.140625" defaultRowHeight="15"/>
  <cols>
    <col min="1" max="1" width="4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23.42578125" customWidth="1"/>
    <col min="6" max="6" width="21" customWidth="1"/>
    <col min="7" max="7" width="32" customWidth="1"/>
    <col min="8" max="8" width="23.7109375" customWidth="1"/>
    <col min="9" max="9" width="28.140625" customWidth="1"/>
    <col min="10" max="10" width="24.42578125" customWidth="1"/>
    <col min="11" max="11" width="36.5703125" customWidth="1"/>
    <col min="13" max="13" width="10.140625" bestFit="1" customWidth="1"/>
    <col min="15" max="15" width="10.42578125" customWidth="1"/>
    <col min="24" max="24" width="10.7109375" customWidth="1"/>
  </cols>
  <sheetData>
    <row r="1" spans="1:14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4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4" s="14" customFormat="1" ht="40.5" customHeight="1">
      <c r="A3" s="9" t="s">
        <v>119</v>
      </c>
      <c r="B3" s="9" t="s">
        <v>142</v>
      </c>
      <c r="C3" s="9" t="s">
        <v>143</v>
      </c>
      <c r="D3" s="9" t="s">
        <v>144</v>
      </c>
      <c r="E3" s="9" t="s">
        <v>145</v>
      </c>
      <c r="F3" s="9" t="s">
        <v>146</v>
      </c>
      <c r="G3" s="9" t="s">
        <v>147</v>
      </c>
      <c r="H3" s="9" t="s">
        <v>148</v>
      </c>
      <c r="I3" s="9" t="s">
        <v>149</v>
      </c>
      <c r="J3" s="9" t="s">
        <v>150</v>
      </c>
      <c r="K3" s="9" t="s">
        <v>151</v>
      </c>
    </row>
    <row r="4" spans="1:14">
      <c r="A4">
        <v>1</v>
      </c>
      <c r="B4" s="4" t="s">
        <v>179</v>
      </c>
      <c r="C4" s="4" t="s">
        <v>179</v>
      </c>
      <c r="D4" s="4" t="s">
        <v>179</v>
      </c>
      <c r="E4" s="4">
        <v>0</v>
      </c>
      <c r="F4" s="4">
        <v>0</v>
      </c>
      <c r="G4" s="4">
        <v>0</v>
      </c>
      <c r="H4" s="4" t="s">
        <v>179</v>
      </c>
      <c r="I4" s="4">
        <v>0</v>
      </c>
      <c r="J4" s="4">
        <v>0</v>
      </c>
      <c r="K4" s="4">
        <v>0</v>
      </c>
    </row>
    <row r="5" spans="1:14" s="11" customFormat="1">
      <c r="A5" s="11">
        <f>+A4+1</f>
        <v>2</v>
      </c>
      <c r="B5" s="11" t="s">
        <v>179</v>
      </c>
      <c r="C5" s="11" t="s">
        <v>179</v>
      </c>
      <c r="D5" s="11" t="s">
        <v>179</v>
      </c>
      <c r="E5" s="11">
        <v>0</v>
      </c>
      <c r="F5" s="11">
        <v>0</v>
      </c>
      <c r="G5" s="11">
        <v>0</v>
      </c>
      <c r="H5" s="11" t="s">
        <v>179</v>
      </c>
      <c r="I5" s="11">
        <v>0</v>
      </c>
      <c r="J5" s="11">
        <v>0</v>
      </c>
      <c r="K5" s="11">
        <v>0</v>
      </c>
    </row>
    <row r="6" spans="1:14" s="11" customFormat="1">
      <c r="A6" s="11">
        <f t="shared" ref="A6:A14" si="0">+A5+1</f>
        <v>3</v>
      </c>
      <c r="B6" s="11">
        <v>51336</v>
      </c>
      <c r="C6" s="11">
        <v>513360005</v>
      </c>
      <c r="D6" s="17" t="s">
        <v>193</v>
      </c>
      <c r="E6" s="15">
        <v>0</v>
      </c>
      <c r="F6" s="15">
        <f>10893.79+6822.19+0.02</f>
        <v>17716</v>
      </c>
      <c r="G6" s="15">
        <v>17716</v>
      </c>
      <c r="H6" s="15" t="s">
        <v>192</v>
      </c>
      <c r="I6" s="15">
        <v>0</v>
      </c>
      <c r="J6" s="11">
        <v>17716</v>
      </c>
      <c r="K6" s="11">
        <v>17716</v>
      </c>
    </row>
    <row r="7" spans="1:14" s="11" customFormat="1">
      <c r="A7" s="11">
        <f t="shared" si="0"/>
        <v>4</v>
      </c>
      <c r="B7" s="11">
        <v>51336</v>
      </c>
      <c r="C7" s="11">
        <v>513360005</v>
      </c>
      <c r="D7" s="17" t="s">
        <v>193</v>
      </c>
      <c r="E7" s="15">
        <v>0</v>
      </c>
      <c r="F7" s="15">
        <f>+F6</f>
        <v>17716</v>
      </c>
      <c r="G7" s="15">
        <v>17716</v>
      </c>
      <c r="H7" s="15" t="s">
        <v>192</v>
      </c>
      <c r="I7" s="15">
        <v>0</v>
      </c>
      <c r="J7" s="11">
        <v>17716</v>
      </c>
      <c r="K7" s="11">
        <v>17716</v>
      </c>
    </row>
    <row r="8" spans="1:14" s="20" customFormat="1">
      <c r="A8" s="20">
        <f t="shared" si="0"/>
        <v>5</v>
      </c>
      <c r="B8" s="20">
        <v>51336</v>
      </c>
      <c r="C8" s="20">
        <v>513360005</v>
      </c>
      <c r="D8" s="22" t="s">
        <v>193</v>
      </c>
      <c r="E8" s="18">
        <v>0</v>
      </c>
      <c r="F8" s="18">
        <f t="shared" ref="F8:G10" si="1">16340.69+4960.57+3279.9-0.16</f>
        <v>24581.000000000004</v>
      </c>
      <c r="G8" s="18">
        <f t="shared" si="1"/>
        <v>24581.000000000004</v>
      </c>
      <c r="H8" s="18" t="s">
        <v>192</v>
      </c>
      <c r="I8" s="18">
        <v>0</v>
      </c>
      <c r="J8" s="18">
        <f t="shared" ref="J8:K10" si="2">16340.69+4960.57+3279.9-0.16</f>
        <v>24581.000000000004</v>
      </c>
      <c r="K8" s="18">
        <f t="shared" si="2"/>
        <v>24581.000000000004</v>
      </c>
    </row>
    <row r="9" spans="1:14" s="20" customFormat="1">
      <c r="A9" s="20">
        <f t="shared" si="0"/>
        <v>6</v>
      </c>
      <c r="B9" s="20">
        <v>51336</v>
      </c>
      <c r="C9" s="20">
        <v>513360005</v>
      </c>
      <c r="D9" s="22" t="s">
        <v>193</v>
      </c>
      <c r="E9" s="18">
        <v>0</v>
      </c>
      <c r="F9" s="18">
        <f t="shared" si="1"/>
        <v>24581.000000000004</v>
      </c>
      <c r="G9" s="18">
        <f t="shared" si="1"/>
        <v>24581.000000000004</v>
      </c>
      <c r="H9" s="18" t="s">
        <v>192</v>
      </c>
      <c r="I9" s="18">
        <v>0</v>
      </c>
      <c r="J9" s="18">
        <f t="shared" si="2"/>
        <v>24581.000000000004</v>
      </c>
      <c r="K9" s="18">
        <f t="shared" si="2"/>
        <v>24581.000000000004</v>
      </c>
    </row>
    <row r="10" spans="1:14" s="20" customFormat="1">
      <c r="A10" s="20">
        <f t="shared" si="0"/>
        <v>7</v>
      </c>
      <c r="B10" s="20">
        <v>51336</v>
      </c>
      <c r="C10" s="20">
        <v>513360005</v>
      </c>
      <c r="D10" s="22" t="s">
        <v>193</v>
      </c>
      <c r="E10" s="18">
        <v>0</v>
      </c>
      <c r="F10" s="18">
        <f t="shared" si="1"/>
        <v>24581.000000000004</v>
      </c>
      <c r="G10" s="18">
        <f t="shared" si="1"/>
        <v>24581.000000000004</v>
      </c>
      <c r="H10" s="18" t="s">
        <v>192</v>
      </c>
      <c r="I10" s="18">
        <v>0</v>
      </c>
      <c r="J10" s="18">
        <f t="shared" si="2"/>
        <v>24581.000000000004</v>
      </c>
      <c r="K10" s="18">
        <f t="shared" si="2"/>
        <v>24581.000000000004</v>
      </c>
    </row>
    <row r="11" spans="1:14" s="20" customFormat="1">
      <c r="A11" s="20">
        <f t="shared" si="0"/>
        <v>8</v>
      </c>
      <c r="B11" s="20">
        <v>51336</v>
      </c>
      <c r="C11" s="20">
        <v>513360005</v>
      </c>
      <c r="D11" s="22" t="s">
        <v>193</v>
      </c>
      <c r="E11" s="18">
        <v>0</v>
      </c>
      <c r="F11" s="18">
        <f>16340.69+4960.57+3279.9-0.16+7172.05</f>
        <v>31753.050000000003</v>
      </c>
      <c r="G11" s="18">
        <f>16340.69+4960.57+3279.9-0.16+7172.05</f>
        <v>31753.050000000003</v>
      </c>
      <c r="H11" s="18" t="s">
        <v>192</v>
      </c>
      <c r="I11" s="18">
        <v>0</v>
      </c>
      <c r="J11" s="18">
        <f>16340.69+4960.57+3279.9-0.16+7172.05</f>
        <v>31753.050000000003</v>
      </c>
      <c r="K11" s="18">
        <f>16340.69+4960.57+3279.9-0.16+7172.05</f>
        <v>31753.050000000003</v>
      </c>
    </row>
    <row r="12" spans="1:14" s="20" customFormat="1">
      <c r="A12" s="20">
        <f t="shared" si="0"/>
        <v>9</v>
      </c>
      <c r="B12" s="20">
        <v>51336</v>
      </c>
      <c r="C12" s="20">
        <v>513360005</v>
      </c>
      <c r="D12" s="22" t="s">
        <v>193</v>
      </c>
      <c r="E12" s="18">
        <v>0</v>
      </c>
      <c r="F12" s="18">
        <f t="shared" ref="F12:G14" si="3">16340.69+4960.57+3279.9-0.16+7172.05+5724.37+5724.37</f>
        <v>43201.790000000008</v>
      </c>
      <c r="G12" s="18">
        <f t="shared" si="3"/>
        <v>43201.790000000008</v>
      </c>
      <c r="H12" s="18" t="s">
        <v>192</v>
      </c>
      <c r="I12" s="18">
        <v>0</v>
      </c>
      <c r="J12" s="18">
        <f t="shared" ref="J12:K14" si="4">+F12</f>
        <v>43201.790000000008</v>
      </c>
      <c r="K12" s="18">
        <f t="shared" si="4"/>
        <v>43201.790000000008</v>
      </c>
    </row>
    <row r="13" spans="1:14" s="20" customFormat="1">
      <c r="A13" s="20">
        <f t="shared" si="0"/>
        <v>10</v>
      </c>
      <c r="B13" s="20">
        <v>51336</v>
      </c>
      <c r="C13" s="20">
        <v>513360005</v>
      </c>
      <c r="D13" s="22" t="s">
        <v>193</v>
      </c>
      <c r="E13" s="18">
        <v>0</v>
      </c>
      <c r="F13" s="18">
        <f t="shared" si="3"/>
        <v>43201.790000000008</v>
      </c>
      <c r="G13" s="18">
        <f t="shared" si="3"/>
        <v>43201.790000000008</v>
      </c>
      <c r="H13" s="18" t="s">
        <v>192</v>
      </c>
      <c r="I13" s="18">
        <v>0</v>
      </c>
      <c r="J13" s="18">
        <f t="shared" si="4"/>
        <v>43201.790000000008</v>
      </c>
      <c r="K13" s="18">
        <f t="shared" si="4"/>
        <v>43201.790000000008</v>
      </c>
    </row>
    <row r="14" spans="1:14" s="20" customFormat="1">
      <c r="A14" s="20">
        <f t="shared" si="0"/>
        <v>11</v>
      </c>
      <c r="B14" s="20">
        <v>51336</v>
      </c>
      <c r="C14" s="20">
        <v>513360005</v>
      </c>
      <c r="D14" s="22" t="s">
        <v>193</v>
      </c>
      <c r="E14" s="18">
        <v>0</v>
      </c>
      <c r="F14" s="18">
        <f t="shared" si="3"/>
        <v>43201.790000000008</v>
      </c>
      <c r="G14" s="18">
        <f t="shared" si="3"/>
        <v>43201.790000000008</v>
      </c>
      <c r="H14" s="18" t="s">
        <v>192</v>
      </c>
      <c r="I14" s="18">
        <v>0</v>
      </c>
      <c r="J14" s="18">
        <f t="shared" si="4"/>
        <v>43201.790000000008</v>
      </c>
      <c r="K14" s="18">
        <f t="shared" si="4"/>
        <v>43201.790000000008</v>
      </c>
    </row>
    <row r="15" spans="1:14">
      <c r="A15">
        <v>12</v>
      </c>
      <c r="B15" s="32" t="s">
        <v>179</v>
      </c>
      <c r="C15" s="32" t="s">
        <v>179</v>
      </c>
      <c r="D15" s="32" t="s">
        <v>179</v>
      </c>
      <c r="E15" s="32">
        <v>0</v>
      </c>
      <c r="F15" s="32">
        <v>0</v>
      </c>
      <c r="G15" s="32">
        <v>0</v>
      </c>
      <c r="H15" s="32" t="s">
        <v>179</v>
      </c>
      <c r="I15" s="32">
        <v>0</v>
      </c>
      <c r="J15" s="32">
        <v>0</v>
      </c>
      <c r="K15" s="32">
        <v>0</v>
      </c>
      <c r="L15" s="32"/>
      <c r="M15" s="32"/>
      <c r="N15" s="32"/>
    </row>
    <row r="16" spans="1:14">
      <c r="A16">
        <v>13</v>
      </c>
      <c r="B16" s="11" t="s">
        <v>179</v>
      </c>
      <c r="C16" s="11" t="s">
        <v>179</v>
      </c>
      <c r="D16" s="11" t="s">
        <v>179</v>
      </c>
      <c r="E16" s="11">
        <v>0</v>
      </c>
      <c r="F16" s="11">
        <v>0</v>
      </c>
      <c r="G16" s="11">
        <v>0</v>
      </c>
      <c r="H16" s="11" t="s">
        <v>179</v>
      </c>
      <c r="I16" s="11">
        <v>0</v>
      </c>
      <c r="J16" s="11">
        <v>0</v>
      </c>
      <c r="K16" s="11">
        <v>0</v>
      </c>
      <c r="L16" s="11"/>
      <c r="M16" s="11"/>
      <c r="N16" s="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R16"/>
  <sheetViews>
    <sheetView topLeftCell="A3" workbookViewId="0">
      <selection activeCell="E22" sqref="E22"/>
    </sheetView>
  </sheetViews>
  <sheetFormatPr baseColWidth="10" defaultColWidth="9.140625" defaultRowHeight="15"/>
  <cols>
    <col min="1" max="1" width="3.42578125" bestFit="1" customWidth="1"/>
    <col min="2" max="2" width="24" customWidth="1"/>
    <col min="3" max="3" width="30.85546875" customWidth="1"/>
    <col min="4" max="4" width="18.5703125" customWidth="1"/>
    <col min="5" max="5" width="26.140625" customWidth="1"/>
    <col min="6" max="6" width="28.5703125" customWidth="1"/>
    <col min="7" max="7" width="13.5703125" customWidth="1"/>
    <col min="8" max="8" width="22" customWidth="1"/>
    <col min="9" max="9" width="26.140625" customWidth="1"/>
    <col min="10" max="10" width="30.85546875" customWidth="1"/>
    <col min="11" max="11" width="11.28515625" customWidth="1"/>
    <col min="12" max="12" width="25.42578125" customWidth="1"/>
  </cols>
  <sheetData>
    <row r="1" spans="1:18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8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8" ht="32.25" customHeight="1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8">
      <c r="A4">
        <v>1</v>
      </c>
      <c r="B4" s="7"/>
      <c r="C4" s="4">
        <v>0</v>
      </c>
      <c r="D4" s="4" t="s">
        <v>178</v>
      </c>
      <c r="E4" s="4" t="s">
        <v>180</v>
      </c>
      <c r="F4" s="4" t="s">
        <v>180</v>
      </c>
      <c r="G4" s="4">
        <v>0</v>
      </c>
      <c r="H4" s="4">
        <v>0</v>
      </c>
      <c r="I4" s="4"/>
      <c r="J4" s="4"/>
      <c r="K4" s="4">
        <v>0</v>
      </c>
      <c r="L4" s="8" t="s">
        <v>180</v>
      </c>
    </row>
    <row r="5" spans="1:18" s="11" customFormat="1">
      <c r="A5" s="11">
        <f>+A4+1</f>
        <v>2</v>
      </c>
      <c r="C5" s="11">
        <v>0</v>
      </c>
      <c r="D5" s="11" t="s">
        <v>178</v>
      </c>
      <c r="E5" s="11" t="s">
        <v>180</v>
      </c>
      <c r="F5" s="11" t="s">
        <v>180</v>
      </c>
      <c r="G5" s="11">
        <v>0</v>
      </c>
      <c r="H5" s="11">
        <v>0</v>
      </c>
      <c r="I5" s="12"/>
      <c r="J5" s="12"/>
      <c r="K5" s="11">
        <v>0</v>
      </c>
      <c r="L5" s="8" t="s">
        <v>180</v>
      </c>
    </row>
    <row r="6" spans="1:18" s="11" customFormat="1">
      <c r="A6" s="11">
        <f>+A5+1</f>
        <v>3</v>
      </c>
      <c r="C6" s="11">
        <v>0</v>
      </c>
      <c r="D6" s="11" t="s">
        <v>178</v>
      </c>
      <c r="E6" s="11" t="s">
        <v>180</v>
      </c>
      <c r="F6" s="11" t="s">
        <v>180</v>
      </c>
      <c r="G6" s="11">
        <v>0</v>
      </c>
      <c r="H6" s="11">
        <f>10893.79+6822.19+0.02</f>
        <v>17716</v>
      </c>
      <c r="I6" s="12">
        <v>43293</v>
      </c>
      <c r="J6" s="12">
        <f>+I6</f>
        <v>43293</v>
      </c>
      <c r="K6" s="15" t="s">
        <v>196</v>
      </c>
      <c r="L6" s="8" t="s">
        <v>195</v>
      </c>
    </row>
    <row r="7" spans="1:18" s="11" customFormat="1">
      <c r="A7" s="11">
        <f t="shared" ref="A7:A13" si="0">+A6+1</f>
        <v>4</v>
      </c>
      <c r="C7" s="11">
        <v>0</v>
      </c>
      <c r="D7" s="11" t="s">
        <v>178</v>
      </c>
      <c r="E7" s="11" t="s">
        <v>180</v>
      </c>
      <c r="F7" s="11" t="s">
        <v>180</v>
      </c>
      <c r="G7" s="11">
        <v>0</v>
      </c>
      <c r="H7" s="11">
        <f>+H6</f>
        <v>17716</v>
      </c>
      <c r="I7" s="12">
        <v>43293</v>
      </c>
      <c r="J7" s="12">
        <f>+I7</f>
        <v>43293</v>
      </c>
      <c r="K7" s="15" t="s">
        <v>194</v>
      </c>
      <c r="L7" s="8" t="s">
        <v>200</v>
      </c>
    </row>
    <row r="8" spans="1:18" s="20" customFormat="1">
      <c r="A8" s="20">
        <f t="shared" si="0"/>
        <v>5</v>
      </c>
      <c r="C8" s="20">
        <v>0</v>
      </c>
      <c r="D8" s="20" t="s">
        <v>178</v>
      </c>
      <c r="E8" s="20" t="s">
        <v>180</v>
      </c>
      <c r="F8" s="20" t="s">
        <v>180</v>
      </c>
      <c r="G8" s="20">
        <v>0</v>
      </c>
      <c r="H8" s="20">
        <v>24581</v>
      </c>
      <c r="I8" s="27">
        <v>43354</v>
      </c>
      <c r="J8" s="27">
        <v>43362</v>
      </c>
      <c r="K8" s="18" t="s">
        <v>203</v>
      </c>
      <c r="L8" s="8" t="s">
        <v>204</v>
      </c>
    </row>
    <row r="9" spans="1:18" s="20" customFormat="1">
      <c r="A9" s="20">
        <f t="shared" si="0"/>
        <v>6</v>
      </c>
      <c r="C9" s="20">
        <v>0</v>
      </c>
      <c r="D9" s="20" t="s">
        <v>178</v>
      </c>
      <c r="E9" s="20" t="s">
        <v>180</v>
      </c>
      <c r="F9" s="20" t="s">
        <v>180</v>
      </c>
      <c r="G9" s="20">
        <v>0</v>
      </c>
      <c r="H9" s="20">
        <v>24581</v>
      </c>
      <c r="I9" s="27">
        <v>43354</v>
      </c>
      <c r="J9" s="27">
        <v>43362</v>
      </c>
      <c r="K9" s="18" t="s">
        <v>205</v>
      </c>
      <c r="L9" s="8" t="s">
        <v>206</v>
      </c>
    </row>
    <row r="10" spans="1:18" s="20" customFormat="1">
      <c r="A10" s="20">
        <f t="shared" si="0"/>
        <v>7</v>
      </c>
      <c r="C10" s="20">
        <v>0</v>
      </c>
      <c r="D10" s="20" t="s">
        <v>178</v>
      </c>
      <c r="E10" s="20" t="s">
        <v>180</v>
      </c>
      <c r="F10" s="20" t="s">
        <v>180</v>
      </c>
      <c r="G10" s="20">
        <v>0</v>
      </c>
      <c r="H10" s="20">
        <v>24581</v>
      </c>
      <c r="I10" s="27">
        <v>43402</v>
      </c>
      <c r="J10" s="27">
        <v>43402</v>
      </c>
      <c r="K10" s="18" t="s">
        <v>207</v>
      </c>
      <c r="L10" s="8" t="s">
        <v>208</v>
      </c>
    </row>
    <row r="11" spans="1:18" s="20" customFormat="1">
      <c r="A11" s="20">
        <f t="shared" si="0"/>
        <v>8</v>
      </c>
      <c r="C11" s="20">
        <v>0</v>
      </c>
      <c r="D11" s="20" t="s">
        <v>178</v>
      </c>
      <c r="E11" s="20" t="s">
        <v>180</v>
      </c>
      <c r="F11" s="20" t="s">
        <v>180</v>
      </c>
      <c r="G11" s="20">
        <v>0</v>
      </c>
      <c r="H11" s="20">
        <f>24581+7172.05</f>
        <v>31753.05</v>
      </c>
      <c r="I11" s="27">
        <v>43512</v>
      </c>
      <c r="J11" s="27">
        <v>43512</v>
      </c>
      <c r="K11" s="23" t="s">
        <v>212</v>
      </c>
      <c r="L11" s="8" t="s">
        <v>213</v>
      </c>
    </row>
    <row r="12" spans="1:18" s="20" customFormat="1">
      <c r="A12" s="20">
        <f t="shared" si="0"/>
        <v>9</v>
      </c>
      <c r="C12" s="20">
        <v>0</v>
      </c>
      <c r="D12" s="20" t="s">
        <v>178</v>
      </c>
      <c r="E12" s="20" t="s">
        <v>180</v>
      </c>
      <c r="F12" s="20" t="s">
        <v>180</v>
      </c>
      <c r="G12" s="20">
        <v>0</v>
      </c>
      <c r="H12" s="20">
        <f>24581+7172.05+5724.37+5724.37</f>
        <v>43201.79</v>
      </c>
      <c r="I12" s="27">
        <v>43563</v>
      </c>
      <c r="J12" s="27">
        <f>+I12</f>
        <v>43563</v>
      </c>
      <c r="K12" s="29" t="s">
        <v>214</v>
      </c>
      <c r="L12" s="8" t="s">
        <v>216</v>
      </c>
    </row>
    <row r="13" spans="1:18" s="20" customFormat="1">
      <c r="A13" s="20">
        <f t="shared" si="0"/>
        <v>10</v>
      </c>
      <c r="C13" s="20">
        <v>0</v>
      </c>
      <c r="D13" s="20" t="s">
        <v>178</v>
      </c>
      <c r="E13" s="20" t="s">
        <v>180</v>
      </c>
      <c r="F13" s="20" t="s">
        <v>180</v>
      </c>
      <c r="G13" s="20">
        <v>0</v>
      </c>
      <c r="H13" s="20">
        <f>24581+7172.05+5724.37+5724.37</f>
        <v>43201.79</v>
      </c>
      <c r="I13" s="27">
        <v>43563</v>
      </c>
      <c r="J13" s="27">
        <f>+I13</f>
        <v>43563</v>
      </c>
      <c r="K13" s="29" t="s">
        <v>215</v>
      </c>
      <c r="L13" s="8" t="s">
        <v>217</v>
      </c>
    </row>
    <row r="14" spans="1:18" s="30" customFormat="1">
      <c r="A14" s="30">
        <v>11</v>
      </c>
      <c r="C14" s="30">
        <v>0</v>
      </c>
      <c r="D14" s="30" t="s">
        <v>178</v>
      </c>
      <c r="E14" s="30" t="s">
        <v>180</v>
      </c>
      <c r="F14" s="30" t="s">
        <v>180</v>
      </c>
      <c r="G14" s="20">
        <v>0</v>
      </c>
      <c r="H14" s="20">
        <v>0</v>
      </c>
      <c r="I14" s="27"/>
      <c r="J14" s="27"/>
      <c r="K14" s="29"/>
      <c r="L14" s="8" t="s">
        <v>180</v>
      </c>
    </row>
    <row r="15" spans="1:18">
      <c r="A15" s="32">
        <v>12</v>
      </c>
      <c r="B15" s="32"/>
      <c r="C15" s="32">
        <v>0</v>
      </c>
      <c r="D15" s="32" t="s">
        <v>178</v>
      </c>
      <c r="E15" s="32" t="s">
        <v>180</v>
      </c>
      <c r="F15" s="32" t="s">
        <v>180</v>
      </c>
      <c r="G15" s="20">
        <v>0</v>
      </c>
      <c r="H15" s="20">
        <v>0</v>
      </c>
      <c r="I15" s="27"/>
      <c r="J15" s="27"/>
      <c r="K15" s="29"/>
      <c r="L15" s="8" t="s">
        <v>180</v>
      </c>
      <c r="M15" s="32"/>
      <c r="N15" s="32"/>
      <c r="O15" s="32"/>
      <c r="P15" s="32"/>
      <c r="Q15" s="32"/>
      <c r="R15" s="32"/>
    </row>
    <row r="16" spans="1:18">
      <c r="A16" s="32">
        <v>13</v>
      </c>
      <c r="B16" s="32"/>
      <c r="C16" s="32">
        <v>0</v>
      </c>
      <c r="D16" s="32" t="s">
        <v>178</v>
      </c>
      <c r="E16" s="32" t="s">
        <v>180</v>
      </c>
      <c r="F16" s="32" t="s">
        <v>180</v>
      </c>
      <c r="G16" s="20">
        <v>0</v>
      </c>
      <c r="H16" s="20">
        <v>0</v>
      </c>
      <c r="I16" s="27"/>
      <c r="J16" s="27"/>
      <c r="K16" s="29"/>
      <c r="L16" s="8" t="s">
        <v>180</v>
      </c>
      <c r="M16" s="32"/>
      <c r="N16" s="32"/>
      <c r="O16" s="32"/>
      <c r="P16" s="32"/>
      <c r="Q16" s="32"/>
      <c r="R16" s="32"/>
    </row>
  </sheetData>
  <hyperlinks>
    <hyperlink ref="L6" r:id="rId1"/>
    <hyperlink ref="L7" r:id="rId2"/>
    <hyperlink ref="L8" r:id="rId3"/>
    <hyperlink ref="L9" r:id="rId4"/>
    <hyperlink ref="L10" r:id="rId5"/>
    <hyperlink ref="L11" r:id="rId6"/>
    <hyperlink ref="L12" r:id="rId7"/>
    <hyperlink ref="L13" r:id="rId8"/>
    <hyperlink ref="L4" r:id="rId9"/>
    <hyperlink ref="L5" r:id="rId10"/>
    <hyperlink ref="L14" r:id="rId11"/>
    <hyperlink ref="L15" r:id="rId12"/>
    <hyperlink ref="L16" r:id="rId13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G32" sqref="G32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S16"/>
  <sheetViews>
    <sheetView topLeftCell="D3" workbookViewId="0">
      <selection activeCell="J13" sqref="J13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26.42578125" customWidth="1"/>
    <col min="7" max="7" width="37" bestFit="1" customWidth="1"/>
    <col min="8" max="8" width="21.7109375" customWidth="1"/>
    <col min="9" max="9" width="36.28515625" customWidth="1"/>
    <col min="10" max="10" width="35.7109375" customWidth="1"/>
  </cols>
  <sheetData>
    <row r="1" spans="1:19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9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9" ht="4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9">
      <c r="A4">
        <v>1</v>
      </c>
      <c r="B4" s="4" t="s">
        <v>178</v>
      </c>
      <c r="C4" s="4" t="s">
        <v>178</v>
      </c>
      <c r="D4" s="4" t="s">
        <v>178</v>
      </c>
      <c r="E4" s="4" t="s">
        <v>178</v>
      </c>
      <c r="F4" s="4" t="s">
        <v>178</v>
      </c>
      <c r="G4" s="4" t="s">
        <v>178</v>
      </c>
      <c r="H4" s="6"/>
      <c r="I4" s="4" t="s">
        <v>178</v>
      </c>
      <c r="J4" s="4" t="s">
        <v>178</v>
      </c>
    </row>
    <row r="5" spans="1:19" s="11" customFormat="1">
      <c r="A5" s="11">
        <f>+A4+1</f>
        <v>2</v>
      </c>
      <c r="B5" s="11" t="s">
        <v>178</v>
      </c>
      <c r="C5" s="11" t="s">
        <v>178</v>
      </c>
      <c r="D5" s="11" t="s">
        <v>178</v>
      </c>
      <c r="E5" s="11" t="s">
        <v>178</v>
      </c>
      <c r="F5" s="11" t="s">
        <v>178</v>
      </c>
      <c r="G5" s="11" t="s">
        <v>178</v>
      </c>
      <c r="I5" s="11" t="s">
        <v>178</v>
      </c>
      <c r="J5" s="11" t="s">
        <v>178</v>
      </c>
    </row>
    <row r="6" spans="1:19" s="11" customFormat="1">
      <c r="A6" s="11">
        <f t="shared" ref="A6:A13" si="0">+A5+1</f>
        <v>3</v>
      </c>
      <c r="B6" s="15" t="s">
        <v>188</v>
      </c>
      <c r="F6" s="15" t="s">
        <v>188</v>
      </c>
      <c r="G6" s="15" t="s">
        <v>189</v>
      </c>
      <c r="H6" s="11" t="s">
        <v>130</v>
      </c>
      <c r="I6" s="16" t="s">
        <v>191</v>
      </c>
      <c r="J6" s="15" t="s">
        <v>190</v>
      </c>
    </row>
    <row r="7" spans="1:19" s="11" customFormat="1">
      <c r="A7" s="11">
        <f t="shared" si="0"/>
        <v>4</v>
      </c>
      <c r="B7" s="15" t="s">
        <v>197</v>
      </c>
      <c r="F7" s="15" t="s">
        <v>197</v>
      </c>
      <c r="G7" s="15" t="s">
        <v>198</v>
      </c>
      <c r="H7" s="11" t="s">
        <v>130</v>
      </c>
      <c r="I7" s="16" t="s">
        <v>191</v>
      </c>
      <c r="J7" s="15" t="s">
        <v>190</v>
      </c>
    </row>
    <row r="8" spans="1:19" s="20" customFormat="1">
      <c r="A8" s="20">
        <f t="shared" si="0"/>
        <v>5</v>
      </c>
      <c r="B8" s="18" t="s">
        <v>188</v>
      </c>
      <c r="F8" s="18" t="s">
        <v>188</v>
      </c>
      <c r="G8" s="18" t="s">
        <v>189</v>
      </c>
      <c r="H8" s="20" t="s">
        <v>130</v>
      </c>
      <c r="I8" s="21" t="s">
        <v>191</v>
      </c>
      <c r="J8" s="18" t="s">
        <v>202</v>
      </c>
    </row>
    <row r="9" spans="1:19" s="11" customFormat="1">
      <c r="A9" s="11">
        <f t="shared" si="0"/>
        <v>6</v>
      </c>
      <c r="B9" s="15" t="s">
        <v>197</v>
      </c>
      <c r="F9" s="15" t="s">
        <v>197</v>
      </c>
      <c r="G9" s="15" t="s">
        <v>198</v>
      </c>
      <c r="H9" s="11" t="s">
        <v>130</v>
      </c>
      <c r="I9" s="16" t="s">
        <v>191</v>
      </c>
      <c r="J9" s="18" t="s">
        <v>202</v>
      </c>
    </row>
    <row r="10" spans="1:19" s="11" customFormat="1">
      <c r="A10" s="11">
        <f t="shared" si="0"/>
        <v>7</v>
      </c>
      <c r="B10" s="15" t="s">
        <v>197</v>
      </c>
      <c r="F10" s="15" t="s">
        <v>197</v>
      </c>
      <c r="G10" s="15" t="s">
        <v>198</v>
      </c>
      <c r="H10" s="11" t="s">
        <v>130</v>
      </c>
      <c r="I10" s="16" t="s">
        <v>191</v>
      </c>
      <c r="J10" s="18" t="s">
        <v>199</v>
      </c>
    </row>
    <row r="11" spans="1:19">
      <c r="A11" s="11">
        <f t="shared" si="0"/>
        <v>8</v>
      </c>
      <c r="B11" s="15" t="s">
        <v>197</v>
      </c>
      <c r="F11" s="15" t="s">
        <v>197</v>
      </c>
      <c r="G11" s="15" t="s">
        <v>198</v>
      </c>
      <c r="H11" s="11" t="s">
        <v>130</v>
      </c>
      <c r="I11" s="16" t="s">
        <v>191</v>
      </c>
      <c r="J11" s="23" t="s">
        <v>211</v>
      </c>
      <c r="K11" s="11"/>
      <c r="L11" s="11"/>
      <c r="M11" s="11"/>
    </row>
    <row r="12" spans="1:19" s="20" customFormat="1">
      <c r="A12" s="20">
        <f t="shared" si="0"/>
        <v>9</v>
      </c>
      <c r="B12" s="18" t="s">
        <v>188</v>
      </c>
      <c r="F12" s="18" t="s">
        <v>188</v>
      </c>
      <c r="G12" s="18" t="s">
        <v>189</v>
      </c>
      <c r="H12" s="20" t="s">
        <v>130</v>
      </c>
      <c r="I12" s="21" t="s">
        <v>191</v>
      </c>
      <c r="J12" s="23" t="s">
        <v>211</v>
      </c>
    </row>
    <row r="13" spans="1:19" s="20" customFormat="1">
      <c r="A13" s="20">
        <f t="shared" si="0"/>
        <v>10</v>
      </c>
      <c r="B13" s="18" t="s">
        <v>188</v>
      </c>
      <c r="F13" s="18" t="s">
        <v>188</v>
      </c>
      <c r="G13" s="18" t="s">
        <v>189</v>
      </c>
      <c r="H13" s="20" t="s">
        <v>130</v>
      </c>
      <c r="I13" s="21" t="s">
        <v>191</v>
      </c>
      <c r="J13" s="23" t="s">
        <v>211</v>
      </c>
    </row>
    <row r="14" spans="1:19" s="11" customFormat="1">
      <c r="A14" s="11">
        <f>+A13+1</f>
        <v>11</v>
      </c>
      <c r="B14" s="11" t="s">
        <v>178</v>
      </c>
      <c r="C14" s="11" t="s">
        <v>178</v>
      </c>
      <c r="D14" s="11" t="s">
        <v>178</v>
      </c>
      <c r="E14" s="11" t="s">
        <v>178</v>
      </c>
      <c r="F14" s="11" t="s">
        <v>178</v>
      </c>
      <c r="G14" s="11" t="s">
        <v>178</v>
      </c>
      <c r="I14" s="11" t="s">
        <v>178</v>
      </c>
      <c r="J14" s="11" t="s">
        <v>178</v>
      </c>
    </row>
    <row r="15" spans="1:19">
      <c r="A15">
        <v>12</v>
      </c>
      <c r="B15" s="11" t="s">
        <v>178</v>
      </c>
      <c r="C15" s="11" t="s">
        <v>178</v>
      </c>
      <c r="D15" s="11" t="s">
        <v>178</v>
      </c>
      <c r="E15" s="11" t="s">
        <v>178</v>
      </c>
      <c r="F15" s="11" t="s">
        <v>178</v>
      </c>
      <c r="G15" s="11" t="s">
        <v>178</v>
      </c>
      <c r="H15" s="11"/>
      <c r="I15" s="11" t="s">
        <v>178</v>
      </c>
      <c r="J15" s="11" t="s">
        <v>178</v>
      </c>
      <c r="K15" s="11"/>
      <c r="L15" s="11"/>
      <c r="M15" s="11"/>
      <c r="N15" s="11"/>
      <c r="O15" s="11"/>
      <c r="P15" s="11"/>
      <c r="Q15" s="11"/>
      <c r="R15" s="11"/>
      <c r="S15" s="11"/>
    </row>
    <row r="16" spans="1:19">
      <c r="A16">
        <v>13</v>
      </c>
      <c r="B16" s="11" t="s">
        <v>178</v>
      </c>
      <c r="C16" s="11" t="s">
        <v>178</v>
      </c>
      <c r="D16" s="11" t="s">
        <v>178</v>
      </c>
      <c r="E16" s="11" t="s">
        <v>178</v>
      </c>
      <c r="F16" s="11" t="s">
        <v>178</v>
      </c>
      <c r="G16" s="11" t="s">
        <v>178</v>
      </c>
      <c r="H16" s="11"/>
      <c r="I16" s="11" t="s">
        <v>178</v>
      </c>
      <c r="J16" s="11" t="s">
        <v>178</v>
      </c>
      <c r="K16" s="11"/>
      <c r="L16" s="11"/>
      <c r="M16" s="11"/>
      <c r="N16" s="11"/>
      <c r="O16" s="11"/>
      <c r="P16" s="11"/>
      <c r="Q16" s="11"/>
      <c r="R16" s="11"/>
      <c r="S16" s="11"/>
    </row>
  </sheetData>
  <dataValidations count="1">
    <dataValidation type="list" allowBlank="1" showErrorMessage="1" sqref="H4:H202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2018-03-21T20:12:08Z</dcterms:created>
  <dcterms:modified xsi:type="dcterms:W3CDTF">2021-04-30T17:23:38Z</dcterms:modified>
</cp:coreProperties>
</file>